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PLANILHA ORÇAMENTÁRIA" sheetId="1" r:id="rId1"/>
    <sheet name="COMPOSIÇÕES" sheetId="2" r:id="rId2"/>
    <sheet name="Plan3" sheetId="3" r:id="rId3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6" i="2" l="1"/>
  <c r="H13" i="2"/>
  <c r="H12" i="2"/>
  <c r="H10" i="2"/>
  <c r="H9" i="2" s="1"/>
  <c r="H7" i="2"/>
  <c r="H6" i="2"/>
  <c r="H5" i="2"/>
  <c r="H4" i="2"/>
  <c r="H3" i="2" s="1"/>
  <c r="F4" i="1" s="1"/>
  <c r="C26" i="1"/>
  <c r="G17" i="1"/>
  <c r="H22" i="1" s="1"/>
  <c r="F17" i="1"/>
  <c r="G16" i="1"/>
  <c r="H16" i="1" s="1"/>
  <c r="H15" i="1"/>
  <c r="G15" i="1"/>
  <c r="G14" i="1"/>
  <c r="H14" i="1" s="1"/>
  <c r="F12" i="1"/>
  <c r="G11" i="1"/>
  <c r="H11" i="1" s="1"/>
  <c r="D11" i="1"/>
  <c r="C11" i="1"/>
  <c r="B11" i="1"/>
  <c r="H10" i="1"/>
  <c r="G10" i="1"/>
  <c r="G9" i="1"/>
  <c r="G12" i="1" s="1"/>
  <c r="H21" i="1" s="1"/>
  <c r="D9" i="1"/>
  <c r="C9" i="1"/>
  <c r="B9" i="1"/>
  <c r="F6" i="1"/>
  <c r="G6" i="1" s="1"/>
  <c r="H6" i="1" s="1"/>
  <c r="D6" i="1"/>
  <c r="C6" i="1"/>
  <c r="B6" i="1"/>
  <c r="H5" i="1"/>
  <c r="G5" i="1"/>
  <c r="D4" i="1"/>
  <c r="C4" i="1"/>
  <c r="B4" i="1"/>
  <c r="F7" i="1" l="1"/>
  <c r="G4" i="1"/>
  <c r="H17" i="1"/>
  <c r="H9" i="1"/>
  <c r="H12" i="1" s="1"/>
  <c r="G7" i="1" l="1"/>
  <c r="H20" i="1" s="1"/>
  <c r="H4" i="1"/>
  <c r="H7" i="1" s="1"/>
</calcChain>
</file>

<file path=xl/sharedStrings.xml><?xml version="1.0" encoding="utf-8"?>
<sst xmlns="http://schemas.openxmlformats.org/spreadsheetml/2006/main" count="86" uniqueCount="52">
  <si>
    <t>Planilha de Preços para Orçamento de recalçamento (apenas mão-de-obra)</t>
  </si>
  <si>
    <t>Item</t>
  </si>
  <si>
    <t>Cod. SINAPI</t>
  </si>
  <si>
    <t>DESCRIÇÃO DOS SERVIÇOS</t>
  </si>
  <si>
    <t>Unid.</t>
  </si>
  <si>
    <t>QUANTIDADE</t>
  </si>
  <si>
    <t>Custo unitário sem BDI</t>
  </si>
  <si>
    <t>Custo unitário com BDI</t>
  </si>
  <si>
    <t>Custo Total com BDI</t>
  </si>
  <si>
    <t>01  Realinhamento de meio- fio</t>
  </si>
  <si>
    <t>74221/001</t>
  </si>
  <si>
    <t>Sinalização de segurança</t>
  </si>
  <si>
    <t>m</t>
  </si>
  <si>
    <t>Total do item</t>
  </si>
  <si>
    <t>02 Recalçamento Paralelepípedos</t>
  </si>
  <si>
    <t>m²</t>
  </si>
  <si>
    <t>02 Recalçamento Bloco de Concreto</t>
  </si>
  <si>
    <t>COMP04</t>
  </si>
  <si>
    <t>Limpeza da obra (apenas mão-de-obra)</t>
  </si>
  <si>
    <t>Comp 08</t>
  </si>
  <si>
    <t>Retirada, limpeza e recomposição de pavimento de blocos intertravdos  de concreto sobre colchão de areia espessura 10 cm, rejuntado com argamassa areia grossa, considerando o reaproveitamento do bloco</t>
  </si>
  <si>
    <t>Cálculo do BDI utilizado no orçamento</t>
  </si>
  <si>
    <t>1.    Garantia (G)</t>
  </si>
  <si>
    <t xml:space="preserve">Preço médio Alinhamento de meio fio        </t>
  </si>
  <si>
    <t>2.    Riscos ( R )</t>
  </si>
  <si>
    <t xml:space="preserve">Preço médio do recalçamento Paralelepípedos </t>
  </si>
  <si>
    <t>3.    Despesas financeiras (DF)</t>
  </si>
  <si>
    <t>Preço médio do recalçamento Bloco de Concreto</t>
  </si>
  <si>
    <t>4.    Administração Central (AC)</t>
  </si>
  <si>
    <t>5.    Lucro (L)</t>
  </si>
  <si>
    <t>6.    Tributos (T)</t>
  </si>
  <si>
    <t>Rio Grande 09 de setembro de 20 19</t>
  </si>
  <si>
    <t>Total</t>
  </si>
  <si>
    <t>BDI={[(1+AC+S+R+G)x(1+DF)x(1+L)/(1-T)]-1}x100</t>
  </si>
  <si>
    <t>BDI= conforme acórdão TCU nº 2622/2013 e nº 2369/2011</t>
  </si>
  <si>
    <t>Engº. Carlos Alberto Rocha- CREA/Rs 55.370-D 
Diretor de Fiscalização de Obras Contratadas-SMI</t>
  </si>
  <si>
    <t>COMPOSIÇÃO</t>
  </si>
  <si>
    <t>COMP01</t>
  </si>
  <si>
    <t>Realinhamento de meios-fios (retirada e recolocação)</t>
  </si>
  <si>
    <t>SINAPI</t>
  </si>
  <si>
    <t>Pedreiro com encargos complementares</t>
  </si>
  <si>
    <t>h</t>
  </si>
  <si>
    <t>Servente com encargos complementares</t>
  </si>
  <si>
    <t>Assentamento de guia (meio-fio) em trecho reto, confecionada em concreto pré-fabricado, dimensões 100x15x13x30 cm (comprimento x base inferior x base superior x altura), para vias urbanas (uso viário)</t>
  </si>
  <si>
    <t>SINAPI-I</t>
  </si>
  <si>
    <t>Meio-fio ou gui de concreto, pré-moldado, comp 1 m, 30x15/12 (h x l1/l2)</t>
  </si>
  <si>
    <t>COMP02</t>
  </si>
  <si>
    <t>Retirada, limpeza e recomposição de pavimento de paralelepípedos sobre colchão de areia espessura 10 cm, rejuntado com argamassa areia grossa, considerando o reaproveitamento do paralelepípedo</t>
  </si>
  <si>
    <t>73790/4</t>
  </si>
  <si>
    <t>Reassentamento de paralelepípedos sobre colchão de areia espessura 10 cm, rejuntado com argamssa areia grossa, considerando o reaproveitamento do paralelepípedo</t>
  </si>
  <si>
    <t>COMP03</t>
  </si>
  <si>
    <t>Escoramento de meios-fios, compactado manualmente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</si>
</sst>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&quot;R$ &quot;* #,##0.00_-;&quot;-R$ &quot;* #,##0.00_-;_-&quot;R$ &quot;* \-??_-;_-@_-"/>
    <numFmt numFmtId="165" formatCode="_(&quot;R$ &quot;* #,##0.00_);_(&quot;R$ &quot;* \(#,##0.00\);_(&quot;R$ &quot;* \-??_);_(@_)"/>
    <numFmt numFmtId="166" formatCode="_(* #,##0.00_);_(* \(#,##0.00\);_(* \-??_);_(@_)"/>
    <numFmt numFmtId="167" formatCode="#,##0.00\ ;\-#,##0.00\ ;&quot; -&quot;#\ ;@\ "/>
    <numFmt numFmtId="168" formatCode="_-* #,##0.00_-;\-* #,##0.00_-;_-* \-??_-;_-@_-"/>
    <numFmt numFmtId="169" formatCode="&quot;R$ &quot;#,##0.00"/>
    <numFmt numFmtId="170" formatCode="[$R$-416]\ #,##0.00;\-[$R$-416]\ #,##0.00"/>
    <numFmt numFmtId="171" formatCode="[$-416]d/m/yyyy"/>
    <numFmt numFmtId="172" formatCode="0.000"/>
  </numFmts>
  <fonts count="10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2"/>
      <color rgb="FF000000"/>
      <name val="Calibri"/>
      <family val="2"/>
      <charset val="1"/>
    </font>
    <font>
      <b/>
      <i/>
      <u/>
      <sz val="11"/>
      <color rgb="FF000000"/>
      <name val="Calibri"/>
      <family val="2"/>
      <charset val="1"/>
    </font>
    <font>
      <b/>
      <sz val="10.5"/>
      <color rgb="FF000000"/>
      <name val="Calibri"/>
      <family val="2"/>
      <charset val="1"/>
    </font>
    <font>
      <sz val="10.5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i/>
      <sz val="10.5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8">
    <xf numFmtId="0" fontId="0" fillId="0" borderId="0"/>
    <xf numFmtId="164" fontId="9" fillId="0" borderId="0" applyBorder="0" applyProtection="0"/>
    <xf numFmtId="165" fontId="1" fillId="0" borderId="0" applyBorder="0" applyProtection="0"/>
    <xf numFmtId="164" fontId="9" fillId="0" borderId="0" applyBorder="0" applyProtection="0"/>
    <xf numFmtId="164" fontId="9" fillId="0" borderId="0" applyBorder="0" applyProtection="0"/>
    <xf numFmtId="0" fontId="9" fillId="0" borderId="0"/>
    <xf numFmtId="0" fontId="9" fillId="0" borderId="0"/>
    <xf numFmtId="0" fontId="9" fillId="0" borderId="0"/>
    <xf numFmtId="0" fontId="1" fillId="0" borderId="0"/>
    <xf numFmtId="9" fontId="9" fillId="0" borderId="0" applyBorder="0" applyProtection="0"/>
    <xf numFmtId="9" fontId="1" fillId="0" borderId="0" applyBorder="0" applyProtection="0"/>
    <xf numFmtId="9" fontId="9" fillId="0" borderId="0" applyBorder="0" applyProtection="0"/>
    <xf numFmtId="9" fontId="9" fillId="0" borderId="0" applyBorder="0" applyProtection="0"/>
    <xf numFmtId="166" fontId="9" fillId="0" borderId="0" applyBorder="0" applyProtection="0"/>
    <xf numFmtId="167" fontId="9" fillId="0" borderId="0" applyBorder="0" applyProtection="0"/>
    <xf numFmtId="168" fontId="9" fillId="0" borderId="0" applyBorder="0" applyProtection="0"/>
    <xf numFmtId="167" fontId="9" fillId="0" borderId="0" applyBorder="0" applyProtection="0"/>
    <xf numFmtId="168" fontId="9" fillId="0" borderId="0" applyBorder="0" applyProtection="0"/>
  </cellStyleXfs>
  <cellXfs count="76">
    <xf numFmtId="0" fontId="0" fillId="0" borderId="0" xfId="0"/>
    <xf numFmtId="0" fontId="5" fillId="0" borderId="0" xfId="0" applyFont="1" applyBorder="1" applyAlignment="1">
      <alignment horizontal="center" vertical="center" wrapText="1"/>
    </xf>
    <xf numFmtId="170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2" fontId="5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16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wrapText="1"/>
    </xf>
    <xf numFmtId="170" fontId="4" fillId="0" borderId="1" xfId="0" applyNumberFormat="1" applyFont="1" applyBorder="1" applyAlignment="1">
      <alignment horizontal="center" wrapText="1"/>
    </xf>
    <xf numFmtId="0" fontId="5" fillId="0" borderId="0" xfId="0" applyFont="1"/>
    <xf numFmtId="2" fontId="5" fillId="0" borderId="0" xfId="0" applyNumberFormat="1" applyFont="1"/>
    <xf numFmtId="0" fontId="7" fillId="0" borderId="2" xfId="0" applyFont="1" applyBorder="1" applyAlignment="1">
      <alignment horizontal="right"/>
    </xf>
    <xf numFmtId="169" fontId="7" fillId="0" borderId="3" xfId="0" applyNumberFormat="1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10" fontId="5" fillId="0" borderId="7" xfId="0" applyNumberFormat="1" applyFont="1" applyBorder="1"/>
    <xf numFmtId="170" fontId="5" fillId="0" borderId="1" xfId="0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/>
    </xf>
    <xf numFmtId="169" fontId="5" fillId="0" borderId="0" xfId="0" applyNumberFormat="1" applyFont="1"/>
    <xf numFmtId="0" fontId="5" fillId="0" borderId="0" xfId="0" applyFont="1" applyAlignment="1">
      <alignment horizontal="right"/>
    </xf>
    <xf numFmtId="0" fontId="7" fillId="0" borderId="8" xfId="0" applyFont="1" applyBorder="1" applyAlignment="1">
      <alignment horizontal="center"/>
    </xf>
    <xf numFmtId="10" fontId="4" fillId="0" borderId="9" xfId="0" applyNumberFormat="1" applyFont="1" applyBorder="1"/>
    <xf numFmtId="0" fontId="5" fillId="0" borderId="8" xfId="0" applyFont="1" applyBorder="1"/>
    <xf numFmtId="0" fontId="5" fillId="0" borderId="9" xfId="0" applyFont="1" applyBorder="1"/>
    <xf numFmtId="0" fontId="0" fillId="0" borderId="0" xfId="0" applyBorder="1"/>
    <xf numFmtId="171" fontId="0" fillId="0" borderId="0" xfId="0" applyNumberFormat="1"/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left"/>
    </xf>
    <xf numFmtId="169" fontId="8" fillId="0" borderId="12" xfId="0" applyNumberFormat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Font="1" applyBorder="1" applyAlignment="1">
      <alignment horizontal="left"/>
    </xf>
    <xf numFmtId="2" fontId="0" fillId="0" borderId="14" xfId="0" applyNumberFormat="1" applyBorder="1" applyAlignment="1">
      <alignment horizontal="center"/>
    </xf>
    <xf numFmtId="169" fontId="0" fillId="0" borderId="14" xfId="0" applyNumberFormat="1" applyBorder="1" applyAlignment="1">
      <alignment horizontal="center"/>
    </xf>
    <xf numFmtId="169" fontId="0" fillId="0" borderId="15" xfId="0" applyNumberForma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Font="1" applyBorder="1" applyAlignment="1">
      <alignment horizontal="left"/>
    </xf>
    <xf numFmtId="2" fontId="0" fillId="0" borderId="17" xfId="0" applyNumberFormat="1" applyBorder="1" applyAlignment="1">
      <alignment horizontal="center"/>
    </xf>
    <xf numFmtId="169" fontId="0" fillId="0" borderId="17" xfId="0" applyNumberFormat="1" applyBorder="1" applyAlignment="1">
      <alignment horizontal="center"/>
    </xf>
    <xf numFmtId="169" fontId="0" fillId="0" borderId="18" xfId="0" applyNumberFormat="1" applyBorder="1" applyAlignment="1">
      <alignment horizontal="center"/>
    </xf>
    <xf numFmtId="0" fontId="0" fillId="0" borderId="17" xfId="0" applyFont="1" applyBorder="1" applyAlignment="1">
      <alignment horizontal="left" wrapText="1"/>
    </xf>
    <xf numFmtId="0" fontId="0" fillId="0" borderId="19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Font="1" applyBorder="1" applyAlignment="1">
      <alignment horizontal="left" wrapText="1"/>
    </xf>
    <xf numFmtId="2" fontId="0" fillId="0" borderId="20" xfId="0" applyNumberFormat="1" applyBorder="1" applyAlignment="1">
      <alignment horizontal="center"/>
    </xf>
    <xf numFmtId="169" fontId="0" fillId="0" borderId="20" xfId="0" applyNumberFormat="1" applyBorder="1" applyAlignment="1">
      <alignment horizontal="center"/>
    </xf>
    <xf numFmtId="169" fontId="0" fillId="0" borderId="2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8" fillId="0" borderId="11" xfId="0" applyFont="1" applyBorder="1" applyAlignment="1">
      <alignment horizontal="left" wrapText="1"/>
    </xf>
    <xf numFmtId="2" fontId="8" fillId="0" borderId="11" xfId="0" applyNumberFormat="1" applyFont="1" applyBorder="1" applyAlignment="1">
      <alignment horizontal="center"/>
    </xf>
    <xf numFmtId="169" fontId="0" fillId="0" borderId="0" xfId="0" applyNumberFormat="1"/>
    <xf numFmtId="172" fontId="0" fillId="0" borderId="17" xfId="0" applyNumberFormat="1" applyBorder="1" applyAlignment="1">
      <alignment horizontal="center"/>
    </xf>
  </cellXfs>
  <cellStyles count="18">
    <cellStyle name="Moeda 2" xfId="1"/>
    <cellStyle name="Moeda 2 2" xfId="2"/>
    <cellStyle name="Moeda 3" xfId="3"/>
    <cellStyle name="Moeda 4" xfId="4"/>
    <cellStyle name="Normal" xfId="0" builtinId="0"/>
    <cellStyle name="Normal 2" xfId="5"/>
    <cellStyle name="Normal 3" xfId="6"/>
    <cellStyle name="Normal 4" xfId="7"/>
    <cellStyle name="Normal 5" xfId="8"/>
    <cellStyle name="Porcentagem 2" xfId="9"/>
    <cellStyle name="Porcentagem 2 2" xfId="10"/>
    <cellStyle name="Porcentagem 3" xfId="11"/>
    <cellStyle name="Porcentagem 4" xfId="12"/>
    <cellStyle name="Separador de milhares 2" xfId="13"/>
    <cellStyle name="TableStyleLight1" xfId="14"/>
    <cellStyle name="Vírgula 2" xfId="15"/>
    <cellStyle name="Vírgula 3" xfId="16"/>
    <cellStyle name="Vírgula 4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tabSelected="1" zoomScale="88" zoomScaleNormal="88" workbookViewId="0">
      <selection activeCell="D28" sqref="D28:H29"/>
    </sheetView>
  </sheetViews>
  <sheetFormatPr defaultRowHeight="15" x14ac:dyDescent="0.25"/>
  <cols>
    <col min="1" max="1" width="14" customWidth="1"/>
    <col min="2" max="2" width="13.5703125" customWidth="1"/>
    <col min="3" max="3" width="48" customWidth="1"/>
    <col min="4" max="4" width="8.7109375" customWidth="1"/>
    <col min="5" max="5" width="13" style="7" customWidth="1"/>
    <col min="6" max="6" width="12.7109375" customWidth="1"/>
    <col min="7" max="7" width="11.85546875" customWidth="1"/>
    <col min="8" max="8" width="17" customWidth="1"/>
    <col min="9" max="1025" width="8.7109375" customWidth="1"/>
  </cols>
  <sheetData>
    <row r="1" spans="1:1024" ht="15.75" x14ac:dyDescent="0.25">
      <c r="A1" s="6" t="s">
        <v>0</v>
      </c>
      <c r="B1" s="6"/>
      <c r="C1" s="6"/>
      <c r="D1" s="6"/>
      <c r="E1" s="6"/>
      <c r="F1" s="6"/>
      <c r="G1" s="6"/>
      <c r="H1" s="6"/>
    </row>
    <row r="2" spans="1:1024" ht="15.75" x14ac:dyDescent="0.25">
      <c r="A2" s="8"/>
      <c r="B2" s="9"/>
      <c r="C2" s="10"/>
      <c r="D2" s="9"/>
      <c r="E2" s="11"/>
      <c r="F2" s="9"/>
      <c r="G2" s="9"/>
      <c r="H2" s="9"/>
    </row>
    <row r="3" spans="1:1024" ht="38.85" customHeight="1" x14ac:dyDescent="0.25">
      <c r="A3" s="12" t="s">
        <v>1</v>
      </c>
      <c r="B3" s="12" t="s">
        <v>2</v>
      </c>
      <c r="C3" s="12" t="s">
        <v>3</v>
      </c>
      <c r="D3" s="12" t="s">
        <v>4</v>
      </c>
      <c r="E3" s="13" t="s">
        <v>5</v>
      </c>
      <c r="F3" s="12" t="s">
        <v>6</v>
      </c>
      <c r="G3" s="12" t="s">
        <v>7</v>
      </c>
      <c r="H3" s="12" t="s">
        <v>8</v>
      </c>
    </row>
    <row r="4" spans="1:1024" s="18" customFormat="1" ht="22.35" customHeight="1" x14ac:dyDescent="0.25">
      <c r="A4" s="5" t="s">
        <v>9</v>
      </c>
      <c r="B4" s="15" t="str">
        <f>COMPOSIÇÕES!C3</f>
        <v>COMP01</v>
      </c>
      <c r="C4" s="15" t="str">
        <f>COMPOSIÇÕES!D3</f>
        <v>Realinhamento de meios-fios (retirada e recolocação)</v>
      </c>
      <c r="D4" s="15" t="str">
        <f>COMPOSIÇÕES!E3</f>
        <v>m</v>
      </c>
      <c r="E4" s="16">
        <v>40000</v>
      </c>
      <c r="F4" s="17">
        <f>COMPOSIÇÕES!H3</f>
        <v>22.145099999999999</v>
      </c>
      <c r="G4" s="17">
        <f>F4*1.2536</f>
        <v>27.761097360000001</v>
      </c>
      <c r="H4" s="17">
        <f>TRUNC(ROUND(E4*G4,2),2)</f>
        <v>1110443.8899999999</v>
      </c>
      <c r="AMJ4"/>
    </row>
    <row r="5" spans="1:1024" ht="13.9" customHeight="1" x14ac:dyDescent="0.25">
      <c r="A5" s="5"/>
      <c r="B5" s="15" t="s">
        <v>10</v>
      </c>
      <c r="C5" s="15" t="s">
        <v>11</v>
      </c>
      <c r="D5" s="15" t="s">
        <v>12</v>
      </c>
      <c r="E5" s="16">
        <v>40000</v>
      </c>
      <c r="F5" s="17">
        <v>2.5499999999999998</v>
      </c>
      <c r="G5" s="17">
        <f>F5*1.2536</f>
        <v>3.1966799999999997</v>
      </c>
      <c r="H5" s="17">
        <f>TRUNC(ROUND(E5*G5,2),2)</f>
        <v>127867.2</v>
      </c>
    </row>
    <row r="6" spans="1:1024" x14ac:dyDescent="0.25">
      <c r="A6" s="5"/>
      <c r="B6" s="15" t="str">
        <f>COMPOSIÇÕES!C12</f>
        <v>COMP03</v>
      </c>
      <c r="C6" s="15" t="str">
        <f>COMPOSIÇÕES!D12</f>
        <v>Escoramento de meios-fios, compactado manualmente</v>
      </c>
      <c r="D6" s="19" t="str">
        <f>COMPOSIÇÕES!E12</f>
        <v>m</v>
      </c>
      <c r="E6" s="16">
        <v>40000</v>
      </c>
      <c r="F6" s="17">
        <f>COMPOSIÇÕES!H12</f>
        <v>2.3592</v>
      </c>
      <c r="G6" s="17">
        <f>F6*1.2536</f>
        <v>2.9574931200000001</v>
      </c>
      <c r="H6" s="17">
        <f>TRUNC(ROUND(E6*G6,2),2)</f>
        <v>118299.72</v>
      </c>
    </row>
    <row r="7" spans="1:1024" ht="13.9" customHeight="1" x14ac:dyDescent="0.25">
      <c r="A7" s="5"/>
      <c r="B7" s="4" t="s">
        <v>13</v>
      </c>
      <c r="C7" s="4"/>
      <c r="D7" s="13" t="s">
        <v>12</v>
      </c>
      <c r="E7" s="20">
        <v>40000</v>
      </c>
      <c r="F7" s="21">
        <f>SUM(F4:F6)</f>
        <v>27.054300000000001</v>
      </c>
      <c r="G7" s="21">
        <f>SUM(G4:G6)</f>
        <v>33.915270480000004</v>
      </c>
      <c r="H7" s="21">
        <f>SUM(H4:H6)</f>
        <v>1356610.8099999998</v>
      </c>
    </row>
    <row r="8" spans="1:1024" ht="13.9" customHeight="1" x14ac:dyDescent="0.25">
      <c r="A8" s="22"/>
      <c r="B8" s="23"/>
      <c r="C8" s="23"/>
      <c r="D8" s="24"/>
      <c r="E8" s="25"/>
      <c r="F8" s="26"/>
      <c r="G8" s="26"/>
      <c r="H8" s="26"/>
    </row>
    <row r="9" spans="1:1024" ht="13.9" customHeight="1" x14ac:dyDescent="0.25">
      <c r="A9" s="5" t="s">
        <v>14</v>
      </c>
      <c r="B9" s="15" t="str">
        <f>COMPOSIÇÕES!C16</f>
        <v>COMP04</v>
      </c>
      <c r="C9" s="15" t="str">
        <f>COMPOSIÇÕES!D16</f>
        <v>Limpeza da obra (apenas mão-de-obra)</v>
      </c>
      <c r="D9" s="15" t="str">
        <f>COMPOSIÇÕES!E16</f>
        <v>m²</v>
      </c>
      <c r="E9" s="16">
        <v>100000</v>
      </c>
      <c r="F9" s="17">
        <v>1.03</v>
      </c>
      <c r="G9" s="17">
        <f>F9*1.2536</f>
        <v>1.2912080000000001</v>
      </c>
      <c r="H9" s="17">
        <f>TRUNC(ROUND(E9*G9,2),2)</f>
        <v>129120.8</v>
      </c>
    </row>
    <row r="10" spans="1:1024" ht="13.9" customHeight="1" x14ac:dyDescent="0.25">
      <c r="A10" s="5"/>
      <c r="B10" s="15" t="s">
        <v>10</v>
      </c>
      <c r="C10" s="15" t="s">
        <v>11</v>
      </c>
      <c r="D10" s="14" t="s">
        <v>15</v>
      </c>
      <c r="E10" s="16">
        <v>100000</v>
      </c>
      <c r="F10" s="17">
        <v>2.5499999999999998</v>
      </c>
      <c r="G10" s="17">
        <f>F10*1.2536</f>
        <v>3.1966799999999997</v>
      </c>
      <c r="H10" s="17">
        <f>TRUNC(ROUND(E10*G10,2),2)</f>
        <v>319668</v>
      </c>
    </row>
    <row r="11" spans="1:1024" ht="52.15" customHeight="1" x14ac:dyDescent="0.25">
      <c r="A11" s="5"/>
      <c r="B11" s="15" t="str">
        <f>COMPOSIÇÕES!C9</f>
        <v>COMP02</v>
      </c>
      <c r="C11" s="15" t="str">
        <f>COMPOSIÇÕES!D9</f>
        <v>Retirada, limpeza e recomposição de pavimento de paralelepípedos sobre colchão de areia espessura 10 cm, rejuntado com argamassa areia grossa, considerando o reaproveitamento do paralelepípedo</v>
      </c>
      <c r="D11" s="14" t="str">
        <f>COMPOSIÇÕES!E9</f>
        <v>m²</v>
      </c>
      <c r="E11" s="16">
        <v>100000</v>
      </c>
      <c r="F11" s="17">
        <v>39.65</v>
      </c>
      <c r="G11" s="17">
        <f>F11*1.2536</f>
        <v>49.705240000000003</v>
      </c>
      <c r="H11" s="17">
        <f>TRUNC(ROUND(E11*G11,2),2)</f>
        <v>4970524</v>
      </c>
    </row>
    <row r="12" spans="1:1024" ht="13.9" customHeight="1" x14ac:dyDescent="0.25">
      <c r="A12" s="5"/>
      <c r="B12" s="4" t="s">
        <v>13</v>
      </c>
      <c r="C12" s="4"/>
      <c r="D12" s="12" t="s">
        <v>15</v>
      </c>
      <c r="E12" s="20">
        <v>100000</v>
      </c>
      <c r="F12" s="21">
        <f>SUM(F9:F11)</f>
        <v>43.23</v>
      </c>
      <c r="G12" s="21">
        <f>SUM(G9:G11)</f>
        <v>54.193128000000002</v>
      </c>
      <c r="H12" s="21">
        <f>SUM(H9:H11)</f>
        <v>5419312.7999999998</v>
      </c>
    </row>
    <row r="13" spans="1:1024" x14ac:dyDescent="0.25">
      <c r="A13" s="23"/>
      <c r="B13" s="27"/>
      <c r="C13" s="27"/>
      <c r="D13" s="23"/>
      <c r="E13" s="25"/>
      <c r="F13" s="26"/>
      <c r="G13" s="26"/>
      <c r="H13" s="26"/>
    </row>
    <row r="14" spans="1:1024" ht="13.9" customHeight="1" x14ac:dyDescent="0.25">
      <c r="A14" s="5" t="s">
        <v>16</v>
      </c>
      <c r="B14" s="15" t="s">
        <v>17</v>
      </c>
      <c r="C14" s="15" t="s">
        <v>18</v>
      </c>
      <c r="D14" s="15" t="s">
        <v>15</v>
      </c>
      <c r="E14" s="16">
        <v>100000</v>
      </c>
      <c r="F14" s="17">
        <v>1.03</v>
      </c>
      <c r="G14" s="17">
        <f>F14*1.2536</f>
        <v>1.2912080000000001</v>
      </c>
      <c r="H14" s="17">
        <f>G14*E14</f>
        <v>129120.80000000002</v>
      </c>
    </row>
    <row r="15" spans="1:1024" x14ac:dyDescent="0.25">
      <c r="A15" s="5"/>
      <c r="B15" s="15" t="s">
        <v>10</v>
      </c>
      <c r="C15" s="15" t="s">
        <v>11</v>
      </c>
      <c r="D15" s="14" t="s">
        <v>15</v>
      </c>
      <c r="E15" s="16">
        <v>100000</v>
      </c>
      <c r="F15" s="17">
        <v>2.5499999999999998</v>
      </c>
      <c r="G15" s="17">
        <f>F15*1.2536</f>
        <v>3.1966799999999997</v>
      </c>
      <c r="H15" s="17">
        <f>G15*E15</f>
        <v>319668</v>
      </c>
    </row>
    <row r="16" spans="1:1024" ht="47.85" customHeight="1" x14ac:dyDescent="0.25">
      <c r="A16" s="5"/>
      <c r="B16" s="15" t="s">
        <v>19</v>
      </c>
      <c r="C16" s="15" t="s">
        <v>20</v>
      </c>
      <c r="D16" s="14" t="s">
        <v>15</v>
      </c>
      <c r="E16" s="16">
        <v>100000</v>
      </c>
      <c r="F16" s="17">
        <v>25.8</v>
      </c>
      <c r="G16" s="17">
        <f>F16*1.2536</f>
        <v>32.342880000000001</v>
      </c>
      <c r="H16" s="17">
        <f>E16*G16</f>
        <v>3234288</v>
      </c>
    </row>
    <row r="17" spans="1:8" ht="13.9" customHeight="1" x14ac:dyDescent="0.25">
      <c r="A17" s="5"/>
      <c r="B17" s="4" t="s">
        <v>13</v>
      </c>
      <c r="C17" s="4"/>
      <c r="D17" s="12" t="s">
        <v>15</v>
      </c>
      <c r="E17" s="28">
        <v>100000</v>
      </c>
      <c r="F17" s="29">
        <f>SUM(F14:F16)</f>
        <v>29.380000000000003</v>
      </c>
      <c r="G17" s="29">
        <f>SUM(G14:G16)</f>
        <v>36.830767999999999</v>
      </c>
      <c r="H17" s="29">
        <f>SUM(H14:H16)</f>
        <v>3683076.8</v>
      </c>
    </row>
    <row r="18" spans="1:8" ht="13.9" customHeight="1" x14ac:dyDescent="0.25">
      <c r="A18" s="30"/>
      <c r="B18" s="30"/>
      <c r="C18" s="30"/>
      <c r="D18" s="30"/>
      <c r="E18" s="31"/>
      <c r="F18" s="30"/>
      <c r="G18" s="32"/>
      <c r="H18" s="33"/>
    </row>
    <row r="19" spans="1:8" x14ac:dyDescent="0.25">
      <c r="A19" s="30"/>
      <c r="B19" s="34" t="s">
        <v>21</v>
      </c>
      <c r="C19" s="35"/>
      <c r="D19" s="30"/>
      <c r="E19" s="31"/>
      <c r="F19" s="30"/>
      <c r="G19" s="30"/>
      <c r="H19" s="30"/>
    </row>
    <row r="20" spans="1:8" ht="13.9" customHeight="1" x14ac:dyDescent="0.25">
      <c r="A20" s="30"/>
      <c r="B20" s="36" t="s">
        <v>22</v>
      </c>
      <c r="C20" s="37">
        <v>7.4000000000000003E-3</v>
      </c>
      <c r="D20" s="30"/>
      <c r="E20" s="3" t="s">
        <v>23</v>
      </c>
      <c r="F20" s="3"/>
      <c r="G20" s="3"/>
      <c r="H20" s="38">
        <f>G7</f>
        <v>33.915270480000004</v>
      </c>
    </row>
    <row r="21" spans="1:8" ht="23.85" customHeight="1" x14ac:dyDescent="0.25">
      <c r="A21" s="30"/>
      <c r="B21" s="36" t="s">
        <v>24</v>
      </c>
      <c r="C21" s="37">
        <v>9.7000000000000003E-3</v>
      </c>
      <c r="D21" s="30"/>
      <c r="E21" s="3" t="s">
        <v>25</v>
      </c>
      <c r="F21" s="3"/>
      <c r="G21" s="3"/>
      <c r="H21" s="39">
        <f>G12</f>
        <v>54.193128000000002</v>
      </c>
    </row>
    <row r="22" spans="1:8" ht="13.9" customHeight="1" x14ac:dyDescent="0.25">
      <c r="A22" s="30"/>
      <c r="B22" s="36" t="s">
        <v>26</v>
      </c>
      <c r="C22" s="37">
        <v>1.21E-2</v>
      </c>
      <c r="D22" s="30"/>
      <c r="E22" s="5" t="s">
        <v>27</v>
      </c>
      <c r="F22" s="5"/>
      <c r="G22" s="5"/>
      <c r="H22" s="2">
        <f>G17</f>
        <v>36.830767999999999</v>
      </c>
    </row>
    <row r="23" spans="1:8" x14ac:dyDescent="0.25">
      <c r="A23" s="30"/>
      <c r="B23" s="36" t="s">
        <v>28</v>
      </c>
      <c r="C23" s="37">
        <v>4.6699999999999998E-2</v>
      </c>
      <c r="D23" s="30"/>
      <c r="E23" s="5"/>
      <c r="F23" s="5"/>
      <c r="G23" s="5"/>
      <c r="H23" s="2"/>
    </row>
    <row r="24" spans="1:8" x14ac:dyDescent="0.25">
      <c r="A24" s="30"/>
      <c r="B24" s="36" t="s">
        <v>29</v>
      </c>
      <c r="C24" s="37">
        <v>8.6900000000000005E-2</v>
      </c>
      <c r="D24" s="30"/>
      <c r="E24" s="31"/>
      <c r="F24" s="30"/>
      <c r="G24" s="40"/>
      <c r="H24" s="30"/>
    </row>
    <row r="25" spans="1:8" x14ac:dyDescent="0.25">
      <c r="A25" s="30"/>
      <c r="B25" s="36" t="s">
        <v>30</v>
      </c>
      <c r="C25" s="37">
        <v>6.6500000000000004E-2</v>
      </c>
      <c r="D25" s="30"/>
      <c r="E25" s="31"/>
      <c r="F25" s="30"/>
      <c r="G25" s="30"/>
      <c r="H25" s="41" t="s">
        <v>31</v>
      </c>
    </row>
    <row r="26" spans="1:8" x14ac:dyDescent="0.25">
      <c r="A26" s="30"/>
      <c r="B26" s="42" t="s">
        <v>32</v>
      </c>
      <c r="C26" s="43">
        <f>TRUNC(ROUND(((((1+(C23+C21+C20))*(1+C22)*(1+C24))/(1-C25))-1),4),4)</f>
        <v>0.25359999999999999</v>
      </c>
      <c r="D26" s="30"/>
      <c r="E26" s="31"/>
      <c r="F26" s="30"/>
      <c r="G26" s="30"/>
      <c r="H26" s="30"/>
    </row>
    <row r="27" spans="1:8" x14ac:dyDescent="0.25">
      <c r="A27" s="30"/>
      <c r="B27" s="34" t="s">
        <v>33</v>
      </c>
      <c r="C27" s="35"/>
      <c r="D27" s="30"/>
      <c r="E27" s="31"/>
      <c r="F27" s="30"/>
      <c r="G27" s="30"/>
      <c r="H27" s="30"/>
    </row>
    <row r="28" spans="1:8" ht="13.9" customHeight="1" x14ac:dyDescent="0.25">
      <c r="A28" s="30"/>
      <c r="B28" s="44" t="s">
        <v>34</v>
      </c>
      <c r="C28" s="45"/>
      <c r="D28" s="1" t="s">
        <v>35</v>
      </c>
      <c r="E28" s="1"/>
      <c r="F28" s="1"/>
      <c r="G28" s="1"/>
      <c r="H28" s="1"/>
    </row>
    <row r="29" spans="1:8" ht="13.9" customHeight="1" x14ac:dyDescent="0.25">
      <c r="B29" s="46"/>
      <c r="C29" s="46"/>
      <c r="D29" s="1"/>
      <c r="E29" s="1"/>
      <c r="F29" s="1"/>
      <c r="G29" s="1"/>
      <c r="H29" s="1"/>
    </row>
    <row r="30" spans="1:8" ht="20.85" customHeight="1" x14ac:dyDescent="0.25"/>
    <row r="37" spans="6:6" x14ac:dyDescent="0.25">
      <c r="F37" s="47"/>
    </row>
  </sheetData>
  <mergeCells count="12">
    <mergeCell ref="H22:H23"/>
    <mergeCell ref="D28:H29"/>
    <mergeCell ref="A14:A17"/>
    <mergeCell ref="B17:C17"/>
    <mergeCell ref="E20:G20"/>
    <mergeCell ref="E21:G21"/>
    <mergeCell ref="E22:G23"/>
    <mergeCell ref="A1:H1"/>
    <mergeCell ref="A4:A7"/>
    <mergeCell ref="B7:C7"/>
    <mergeCell ref="A9:A12"/>
    <mergeCell ref="B12:C12"/>
  </mergeCells>
  <pageMargins left="0.32361111111111102" right="0.32291666666666702" top="0.78749999999999998" bottom="0.19166666666666701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1"/>
  <sheetViews>
    <sheetView zoomScaleNormal="100" zoomScalePageLayoutView="60" workbookViewId="0"/>
  </sheetViews>
  <sheetFormatPr defaultRowHeight="15" x14ac:dyDescent="0.25"/>
  <cols>
    <col min="1" max="1" width="5.5703125" customWidth="1"/>
    <col min="2" max="2" width="14.28515625" style="9" customWidth="1"/>
    <col min="3" max="3" width="10.85546875" style="9" customWidth="1"/>
    <col min="4" max="4" width="62.85546875" style="9" customWidth="1"/>
    <col min="5" max="10" width="9.140625" style="9" customWidth="1"/>
    <col min="11" max="1025" width="8.7109375" customWidth="1"/>
  </cols>
  <sheetData>
    <row r="3" spans="2:11" x14ac:dyDescent="0.25">
      <c r="B3" s="48" t="s">
        <v>36</v>
      </c>
      <c r="C3" s="49" t="s">
        <v>37</v>
      </c>
      <c r="D3" s="50" t="s">
        <v>38</v>
      </c>
      <c r="E3" s="49" t="s">
        <v>12</v>
      </c>
      <c r="F3" s="49"/>
      <c r="G3" s="49"/>
      <c r="H3" s="51">
        <f>SUM(H4:H7)</f>
        <v>22.145099999999999</v>
      </c>
    </row>
    <row r="4" spans="2:11" x14ac:dyDescent="0.25">
      <c r="B4" s="52" t="s">
        <v>39</v>
      </c>
      <c r="C4" s="53">
        <v>88309</v>
      </c>
      <c r="D4" s="54" t="s">
        <v>40</v>
      </c>
      <c r="E4" s="53" t="s">
        <v>41</v>
      </c>
      <c r="F4" s="55">
        <v>0.21</v>
      </c>
      <c r="G4" s="56">
        <v>18.649999999999999</v>
      </c>
      <c r="H4" s="57">
        <f>F4*G4</f>
        <v>3.9164999999999996</v>
      </c>
    </row>
    <row r="5" spans="2:11" x14ac:dyDescent="0.25">
      <c r="B5" s="58" t="s">
        <v>39</v>
      </c>
      <c r="C5" s="59">
        <v>88316</v>
      </c>
      <c r="D5" s="60" t="s">
        <v>42</v>
      </c>
      <c r="E5" s="59" t="s">
        <v>41</v>
      </c>
      <c r="F5" s="61">
        <v>0.21</v>
      </c>
      <c r="G5" s="62">
        <v>15.66</v>
      </c>
      <c r="H5" s="63">
        <f>F5*G5</f>
        <v>3.2885999999999997</v>
      </c>
    </row>
    <row r="6" spans="2:11" ht="60" x14ac:dyDescent="0.25">
      <c r="B6" s="58" t="s">
        <v>39</v>
      </c>
      <c r="C6" s="59">
        <v>94273</v>
      </c>
      <c r="D6" s="64" t="s">
        <v>43</v>
      </c>
      <c r="E6" s="59" t="s">
        <v>12</v>
      </c>
      <c r="F6" s="61">
        <v>1</v>
      </c>
      <c r="G6" s="62">
        <v>35.94</v>
      </c>
      <c r="H6" s="63">
        <f>F6*G6</f>
        <v>35.94</v>
      </c>
    </row>
    <row r="7" spans="2:11" ht="30" x14ac:dyDescent="0.25">
      <c r="B7" s="65" t="s">
        <v>44</v>
      </c>
      <c r="C7" s="66">
        <v>4059</v>
      </c>
      <c r="D7" s="67" t="s">
        <v>45</v>
      </c>
      <c r="E7" s="66" t="s">
        <v>12</v>
      </c>
      <c r="F7" s="68">
        <v>-1</v>
      </c>
      <c r="G7" s="69">
        <v>21</v>
      </c>
      <c r="H7" s="70">
        <f>F7*G7</f>
        <v>-21</v>
      </c>
    </row>
    <row r="8" spans="2:11" x14ac:dyDescent="0.25">
      <c r="D8" s="71"/>
      <c r="F8" s="11"/>
    </row>
    <row r="9" spans="2:11" ht="45" x14ac:dyDescent="0.25">
      <c r="B9" s="48" t="s">
        <v>36</v>
      </c>
      <c r="C9" s="49" t="s">
        <v>46</v>
      </c>
      <c r="D9" s="72" t="s">
        <v>47</v>
      </c>
      <c r="E9" s="49" t="s">
        <v>15</v>
      </c>
      <c r="F9" s="73"/>
      <c r="G9" s="49"/>
      <c r="H9" s="51">
        <f>SUM(H10:H10)</f>
        <v>39.65</v>
      </c>
    </row>
    <row r="10" spans="2:11" ht="45" x14ac:dyDescent="0.25">
      <c r="B10" s="65" t="s">
        <v>39</v>
      </c>
      <c r="C10" s="66" t="s">
        <v>48</v>
      </c>
      <c r="D10" s="67" t="s">
        <v>49</v>
      </c>
      <c r="E10" s="66" t="s">
        <v>15</v>
      </c>
      <c r="F10" s="68">
        <v>1</v>
      </c>
      <c r="G10" s="69">
        <v>39.65</v>
      </c>
      <c r="H10" s="70">
        <f>F10*G10</f>
        <v>39.65</v>
      </c>
    </row>
    <row r="12" spans="2:11" x14ac:dyDescent="0.25">
      <c r="B12" s="48" t="s">
        <v>36</v>
      </c>
      <c r="C12" s="49" t="s">
        <v>50</v>
      </c>
      <c r="D12" s="72" t="s">
        <v>51</v>
      </c>
      <c r="E12" s="49" t="s">
        <v>12</v>
      </c>
      <c r="F12" s="73"/>
      <c r="G12" s="49"/>
      <c r="H12" s="51">
        <f>SUM(H13:H14)</f>
        <v>2.3592</v>
      </c>
    </row>
    <row r="13" spans="2:11" x14ac:dyDescent="0.25">
      <c r="B13" s="58" t="s">
        <v>39</v>
      </c>
      <c r="C13" s="59">
        <v>88316</v>
      </c>
      <c r="D13" s="60" t="s">
        <v>42</v>
      </c>
      <c r="E13" s="59" t="s">
        <v>41</v>
      </c>
      <c r="F13" s="61">
        <v>0.12</v>
      </c>
      <c r="G13" s="62">
        <v>19.66</v>
      </c>
      <c r="H13" s="63">
        <f>F13*G13</f>
        <v>2.3592</v>
      </c>
      <c r="K13" s="74"/>
    </row>
    <row r="14" spans="2:11" x14ac:dyDescent="0.25">
      <c r="B14" s="65"/>
      <c r="C14" s="66"/>
      <c r="D14" s="67"/>
      <c r="E14" s="66"/>
      <c r="F14" s="68"/>
      <c r="G14" s="69"/>
      <c r="H14" s="70"/>
    </row>
    <row r="16" spans="2:11" x14ac:dyDescent="0.25">
      <c r="B16" s="48" t="s">
        <v>36</v>
      </c>
      <c r="C16" s="49" t="s">
        <v>17</v>
      </c>
      <c r="D16" s="72" t="s">
        <v>18</v>
      </c>
      <c r="E16" s="49" t="s">
        <v>15</v>
      </c>
      <c r="F16" s="73"/>
      <c r="G16" s="49"/>
      <c r="H16" s="51">
        <f>SUM(H17:H17)</f>
        <v>1.03</v>
      </c>
    </row>
    <row r="17" spans="2:9" x14ac:dyDescent="0.25">
      <c r="B17" s="58" t="s">
        <v>39</v>
      </c>
      <c r="C17" s="59">
        <v>88316</v>
      </c>
      <c r="D17" s="60" t="s">
        <v>42</v>
      </c>
      <c r="E17" s="59" t="s">
        <v>41</v>
      </c>
      <c r="F17" s="75">
        <v>8.0000000000000002E-3</v>
      </c>
      <c r="G17" s="62">
        <v>15.66</v>
      </c>
      <c r="H17" s="63">
        <v>1.03</v>
      </c>
    </row>
    <row r="21" spans="2:9" x14ac:dyDescent="0.25">
      <c r="I21" s="9">
        <v>1</v>
      </c>
    </row>
  </sheetData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zoomScalePageLayoutView="60" workbookViewId="0"/>
  </sheetViews>
  <sheetFormatPr defaultRowHeight="15" x14ac:dyDescent="0.25"/>
  <cols>
    <col min="1" max="1025" width="8.710937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ORÇAMENTÁRIA</vt:lpstr>
      <vt:lpstr>COMPOSIÇÕES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3</cp:revision>
  <cp:lastPrinted>2019-09-23T15:13:21Z</cp:lastPrinted>
  <dcterms:created xsi:type="dcterms:W3CDTF">2019-09-04T11:56:12Z</dcterms:created>
  <dcterms:modified xsi:type="dcterms:W3CDTF">2019-10-04T19:13:11Z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